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<sst xmlns="http://schemas.openxmlformats.org/spreadsheetml/2006/main" count="203" uniqueCount="160">
  <si>
    <t xml:space="preserve">ScheduleC.App</t>
  </si>
  <si>
    <t xml:space="preserve">Pest Control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</si>
  <si>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</si>
  <si>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</si>
  <si>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</si>
  <si>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</si>
  <si>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</si>
  <si>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</si>
  <si>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</si>
  <si>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</si>
  <si>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</si>
  <si>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</si>
  <si>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</si>
  <si>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</si>
  <si>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</si>
  <si>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</si>
  <si>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</si>
  <si>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</si>
  <si>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</si>
  <si>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</si>
  <si>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</si>
  <si>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</si>
  <si>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</si>
  <si>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</si>
  <si>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Pest Control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</si>
  <si>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</si>
  <si>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</si>
  <si>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</si>
  <si>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</si>
  <si>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</si>
  <si>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</si>
  <si>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</si>
  <si>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</si>
  <si>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</si>
  <si>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</si>
  <si>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</si>
  <si>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</si>
  <si>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</si>
  <si>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</si>
  <si>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</si>
  <si>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</si>
  <si>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</si>
  <si>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</si>
  <si>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</si>
  <si>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</si>
  <si>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Pest Control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</si>
  <si>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</si>
  <si>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</si>
  <si>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</si>
  <si>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</si>
  <si>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</si>
  <si>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Service calls, monthly contracts, termite inspection, fumigation, wildlife removal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</si>
  <si>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</si>
  <si>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</si>
  <si>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</si>
  <si>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</si>
  <si>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</si>
  <si>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Pesticides, bait stations, traps, spray tanks, dust applicators, protective equipment</t>
  </si>
  <si>
    <t xml:space="preserve">Car &amp; Truck Expenses</t>
  </si>
  <si>
    <t xml:space="preserve">Line 9</t>
  </si>
  <si>
    <t xml:space="preserve">Gas for service truck, mileage to jobs</t>
  </si>
  <si>
    <t xml:space="preserve">Contract Labor</t>
  </si>
  <si>
    <t xml:space="preserve">Line 11</t>
  </si>
  <si>
    <t xml:space="preserve">Technician, helper, wildlife specialist</t>
  </si>
  <si>
    <t xml:space="preserve">Insurance</t>
  </si>
  <si>
    <t xml:space="preserve">Line 15</t>
  </si>
  <si>
    <t xml:space="preserve">General liability, workers comp, pollution liability, vehicle, bond</t>
  </si>
  <si>
    <t xml:space="preserve">Advertising</t>
  </si>
  <si>
    <t xml:space="preserve">Line 8</t>
  </si>
  <si>
    <t xml:space="preserve">Google ads, Yelp, Angi, HomeAdvisor, truck wrap, door hangers</t>
  </si>
  <si>
    <t xml:space="preserve">Office Expense</t>
  </si>
  <si>
    <t xml:space="preserve">Line 18</t>
  </si>
  <si>
    <t xml:space="preserve">PestPac/ServSuite, phone, tablet, route software</t>
  </si>
  <si>
    <t xml:space="preserve">Taxes &amp; Licenses</t>
  </si>
  <si>
    <t xml:space="preserve">Line 23</t>
  </si>
  <si>
    <t xml:space="preserve">Pest control license (QAL, QAC), business license, applicator cert, continuing ed</t>
  </si>
  <si>
    <t xml:space="preserve">Repairs &amp; Maintenance</t>
  </si>
  <si>
    <t xml:space="preserve">Line 21</t>
  </si>
  <si>
    <t xml:space="preserve">Sprayer repair, truck maintenance, equipment service</t>
  </si>
  <si>
    <t xml:space="preserve">Legal &amp; Professional</t>
  </si>
  <si>
    <t xml:space="preserve">Line 17</t>
  </si>
  <si>
    <t xml:space="preserve">Accountant, tax prep, compliance consultant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</si>
  <si>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</si>
  <si>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</si>
  <si>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</si>
  <si>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</si>
  <si>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</si>
  <si>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Truck, spray rig, fumigation equipment (accountant calculates)</t>
  </si>
  <si>
    <t xml:space="preserve">Other Expenses</t>
  </si>
  <si>
    <t xml:space="preserve">Line 27</t>
  </si>
  <si>
    <t xml:space="preserve">PPE, respirators, continuing education, NPMA membership, chemical disposal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</si>
  <si>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</si>
  <si>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</si>
  <si>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</si>
  <si>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</si>
  <si>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</si>
  <si>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</si>
  <si>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</si>
  <si>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</si>
  <si>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</si>
  <si>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</si>
  <si>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</si>
  <si>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</si>
  <si>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</si>
  <si>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</si>
  <si>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Monthly contracts (20 homes)</t>
  </si>
  <si>
    <t xml:space="preserve">Various</t>
  </si>
  <si>
    <t xml:space="preserve">Example: delete this row</t>
  </si>
  <si>
    <t xml:space="preserve">01/12/25</t>
  </si>
  <si>
    <t xml:space="preserve">Univar Solutions - chemicals</t>
  </si>
  <si>
    <t xml:space="preserve">Credit Card</t>
  </si>
  <si>
    <t xml:space="preserve">Monthly order</t>
  </si>
  <si>
    <t xml:space="preserve">01/15/25</t>
  </si>
  <si>
    <t xml:space="preserve">Gas - service truck</t>
  </si>
  <si>
    <t xml:space="preserve">Debit Card</t>
  </si>
  <si>
    <t xml:space="preserve">Example row - delete me</t>
  </si>
  <si>
    <t xml:space="preserve">01/18/25</t>
  </si>
  <si>
    <t xml:space="preserve">QAL license renewal</t>
  </si>
  <si>
    <t xml:space="preserve">Check</t>
  </si>
  <si>
    <t xml:space="preserve">Annual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</si>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</sst>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92</v>
      </c>
      <c r="C20" s="28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96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97</v>
      </c>
    </row>
    <row r="5" customFormat="false" ht="15" hidden="false" customHeight="false" outlineLevel="0" collapsed="false">
      <c r="A5" s="17" t="s">
        <v>98</v>
      </c>
      <c r="B5" s="17" t="s">
        <v>99</v>
      </c>
      <c r="C5" s="17" t="s">
        <v>100</v>
      </c>
      <c r="D5" s="17" t="s">
        <v>101</v>
      </c>
      <c r="E5" s="17" t="s">
        <v>46</v>
      </c>
      <c r="F5" s="17" t="s">
        <v>102</v>
      </c>
      <c r="G5" s="17" t="s">
        <v>103</v>
      </c>
    </row>
    <row r="6" customFormat="false" ht="15" hidden="false" customHeight="false" outlineLevel="0" collapsed="false">
      <c r="A6" s="31" t="s">
        <v>104</v>
      </c>
      <c r="B6" s="32" t="s">
        <v>105</v>
      </c>
      <c r="C6" s="33" t="n">
        <v>3000</v>
      </c>
      <c r="D6" s="34"/>
      <c r="E6" s="32" t="s">
        <v>49</v>
      </c>
      <c r="F6" s="35" t="s">
        <v>106</v>
      </c>
      <c r="G6" s="36" t="s">
        <v>107</v>
      </c>
    </row>
    <row r="7" customFormat="false" ht="15" hidden="false" customHeight="false" outlineLevel="0" collapsed="false">
      <c r="A7" s="37" t="s">
        <v>108</v>
      </c>
      <c r="B7" s="38" t="s">
        <v>109</v>
      </c>
      <c r="C7" s="39"/>
      <c r="D7" s="40" t="n">
        <v>450</v>
      </c>
      <c r="E7" s="38" t="s">
        <v>55</v>
      </c>
      <c r="F7" s="41" t="s">
        <v>110</v>
      </c>
      <c r="G7" s="42" t="s">
        <v>111</v>
      </c>
    </row>
    <row r="8" customFormat="false" ht="15" hidden="false" customHeight="false" outlineLevel="0" collapsed="false">
      <c r="A8" s="31" t="s">
        <v>112</v>
      </c>
      <c r="B8" s="32" t="s">
        <v>113</v>
      </c>
      <c r="C8" s="34"/>
      <c r="D8" s="33" t="n">
        <v>75</v>
      </c>
      <c r="E8" s="32" t="s">
        <v>58</v>
      </c>
      <c r="F8" s="35" t="s">
        <v>114</v>
      </c>
      <c r="G8" s="36" t="s">
        <v>115</v>
      </c>
    </row>
    <row r="9" customFormat="false" ht="15" hidden="false" customHeight="false" outlineLevel="0" collapsed="false">
      <c r="A9" s="37" t="s">
        <v>116</v>
      </c>
      <c r="B9" s="38" t="s">
        <v>117</v>
      </c>
      <c r="C9" s="39"/>
      <c r="D9" s="40" t="n">
        <v>150</v>
      </c>
      <c r="E9" s="38" t="s">
        <v>73</v>
      </c>
      <c r="F9" s="41" t="s">
        <v>118</v>
      </c>
      <c r="G9" s="42" t="s">
        <v>119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Categories!$A$5:$A$20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120</v>
      </c>
    </row>
    <row r="2" customFormat="false" ht="15" hidden="false" customHeight="false" outlineLevel="0" collapsed="false">
      <c r="A2" s="3" t="s">
        <v>121</v>
      </c>
    </row>
    <row r="3" customFormat="false" ht="23.85" hidden="false" customHeight="false" outlineLevel="0" collapsed="false">
      <c r="A3" s="45" t="s">
        <v>122</v>
      </c>
    </row>
    <row r="5" customFormat="false" ht="15" hidden="false" customHeight="false" outlineLevel="0" collapsed="false">
      <c r="A5" s="46" t="s">
        <v>123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125</v>
      </c>
      <c r="B8" s="49" t="s">
        <v>126</v>
      </c>
      <c r="C8" s="49" t="s">
        <v>47</v>
      </c>
    </row>
    <row r="9" customFormat="false" ht="15" hidden="false" customHeight="false" outlineLevel="0" collapsed="false">
      <c r="A9" s="18" t="s">
        <v>127</v>
      </c>
      <c r="B9" s="50" t="n">
        <f aca="false">SUMPRODUCT((Transactions!E6:E505="Income")*(Transactions!C6:C505))</f>
        <v>3000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128</v>
      </c>
      <c r="B11" s="52" t="n">
        <f aca="false">B9-B10</f>
        <v>3000</v>
      </c>
      <c r="C11" s="53" t="s">
        <v>129</v>
      </c>
    </row>
    <row r="13" customFormat="false" ht="15" hidden="false" customHeight="false" outlineLevel="0" collapsed="false">
      <c r="A13" s="54" t="s">
        <v>130</v>
      </c>
      <c r="B13" s="55" t="s">
        <v>126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450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SUMPRODUCT((Transactions!E6:E505="Car &amp; Truck Expenses")*(Transactions!D6:D505))</f>
        <v>75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SUMPRODUCT((Transactions!E6:E505="Contract Labor")*(Transactions!D6:D505))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SUMPRODUCT((Transactions!E6:E505="Advertising")*(Transactions!D6:D505))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SUMPRODUCT((Transactions!E6:E505="Office Expense")*(Transactions!D6:D505))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SUMPRODUCT((Transactions!E6:E505="Taxes &amp; Licenses")*(Transactions!D6:D505))</f>
        <v>150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SUMPRODUCT((Transactions!E6:E505="Repairs &amp; Maintenance")*(Transactions!D6:D505))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SUMPRODUCT((Transactions!E6:E505="Depreciation")*(Transactions!D6:D505))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SUMPRODUCT((Transactions!E6:E505="Other Expenses")*(Transactions!D6:D505))</f>
        <v>0</v>
      </c>
      <c r="C25" s="27" t="s">
        <v>89</v>
      </c>
    </row>
    <row r="26" customFormat="false" ht="15" hidden="false" customHeight="false" outlineLevel="0" collapsed="false">
      <c r="A26" s="56" t="s">
        <v>131</v>
      </c>
      <c r="B26" s="57" t="n">
        <f aca="false">SUM(B14:B25)</f>
        <v>675</v>
      </c>
      <c r="C26" s="53" t="s">
        <v>132</v>
      </c>
    </row>
    <row r="28" customFormat="false" ht="20.85" hidden="false" customHeight="false" outlineLevel="0" collapsed="false">
      <c r="A28" s="58" t="s">
        <v>133</v>
      </c>
      <c r="B28" s="59" t="n">
        <f aca="false">B11-B26</f>
        <v>2325</v>
      </c>
      <c r="C28" s="60" t="s">
        <v>134</v>
      </c>
    </row>
    <row r="30" customFormat="false" ht="15" hidden="false" customHeight="false" outlineLevel="0" collapsed="false">
      <c r="A30" s="61" t="s">
        <v>135</v>
      </c>
      <c r="B30" s="62"/>
    </row>
    <row r="31" customFormat="false" ht="15" hidden="false" customHeight="false" outlineLevel="0" collapsed="false">
      <c r="A31" s="26" t="s">
        <v>136</v>
      </c>
      <c r="B31" s="39" t="n">
        <f aca="false">MAX(0,B28*0.9235*0.153)</f>
        <v>328.5120375</v>
      </c>
    </row>
    <row r="32" customFormat="false" ht="15" hidden="false" customHeight="false" outlineLevel="0" collapsed="false">
      <c r="A32" s="26" t="s">
        <v>137</v>
      </c>
      <c r="B32" s="39" t="n">
        <f aca="false">B31/2</f>
        <v>164.25601875</v>
      </c>
    </row>
    <row r="34" customFormat="false" ht="15" hidden="false" customHeight="false" outlineLevel="0" collapsed="false">
      <c r="A34" s="63" t="s">
        <v>138</v>
      </c>
      <c r="B34" s="29"/>
    </row>
    <row r="35" customFormat="false" ht="15" hidden="false" customHeight="false" outlineLevel="0" collapsed="false">
      <c r="A35" s="26" t="s">
        <v>139</v>
      </c>
      <c r="B35" s="39" t="n">
        <f aca="false">SUMPRODUCT((Transactions!E6:E505="Personal (NOT Deductible)")*(Transactions!D6:D505))</f>
        <v>0</v>
      </c>
    </row>
    <row r="36" customFormat="false" ht="15" hidden="false" customHeight="false" outlineLevel="0" collapsed="false">
      <c r="A36" s="26" t="s">
        <v>140</v>
      </c>
      <c r="B36" s="39" t="n">
        <f aca="false">SUMPRODUCT((Transactions!E6:E505="Transfer (NOT Income/Expense)")*(Transactions!C6:C505))+SUMPRODUCT((Transactions!E6:E505="Transfer (NOT Income/Expense)")*(Transactions!D6:D505))</f>
        <v>0</v>
      </c>
    </row>
    <row r="39" customFormat="false" ht="29.85" hidden="false" customHeight="false" outlineLevel="0" collapsed="false">
      <c r="A39" s="64" t="s">
        <v>141</v>
      </c>
      <c r="B39" s="9"/>
      <c r="C39" s="9"/>
    </row>
    <row r="40" customFormat="false" ht="23.85" hidden="false" customHeight="false" outlineLevel="0" collapsed="false">
      <c r="A40" s="65" t="s">
        <v>142</v>
      </c>
      <c r="B40" s="9"/>
      <c r="C40" s="9"/>
    </row>
    <row r="41" customFormat="false" ht="41.75" hidden="false" customHeight="false" outlineLevel="0" collapsed="false">
      <c r="A41" s="13" t="s">
        <v>143</v>
      </c>
      <c r="B41" s="9"/>
      <c r="C41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144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145</v>
      </c>
    </row>
    <row r="5" customFormat="false" ht="15" hidden="false" customHeight="false" outlineLevel="0" collapsed="false">
      <c r="A5" s="22"/>
      <c r="B5" s="17" t="s">
        <v>146</v>
      </c>
      <c r="C5" s="17" t="s">
        <v>147</v>
      </c>
      <c r="D5" s="17" t="s">
        <v>148</v>
      </c>
      <c r="E5" s="17" t="s">
        <v>149</v>
      </c>
      <c r="F5" s="17" t="s">
        <v>150</v>
      </c>
      <c r="G5" s="17" t="s">
        <v>151</v>
      </c>
      <c r="H5" s="17" t="s">
        <v>152</v>
      </c>
      <c r="I5" s="17" t="s">
        <v>153</v>
      </c>
      <c r="J5" s="17" t="s">
        <v>154</v>
      </c>
      <c r="K5" s="17" t="s">
        <v>155</v>
      </c>
      <c r="L5" s="17" t="s">
        <v>156</v>
      </c>
      <c r="M5" s="17" t="s">
        <v>157</v>
      </c>
      <c r="N5" s="66" t="s">
        <v>158</v>
      </c>
    </row>
    <row r="6" customFormat="false" ht="15" hidden="false" customHeight="false" outlineLevel="0" collapsed="false">
      <c r="A6" s="67" t="s">
        <v>125</v>
      </c>
      <c r="B6" s="39" t="n">
        <f aca="false">SUMPRODUCT((MONTH(Transactions!A6:A505)=1)*(Transactions!E6:E505="Income")*(Transactions!C6:C505))</f>
        <v>3000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3000</v>
      </c>
    </row>
    <row r="7" customFormat="false" ht="15" hidden="false" customHeight="false" outlineLevel="0" collapsed="false">
      <c r="A7" s="68" t="s">
        <v>130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675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675</v>
      </c>
    </row>
    <row r="8" customFormat="false" ht="15" hidden="false" customHeight="false" outlineLevel="0" collapsed="false">
      <c r="A8" s="51" t="s">
        <v>159</v>
      </c>
      <c r="B8" s="52" t="n">
        <f aca="false">B6-B7</f>
        <v>2325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2325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2026-03-27T01:05:18Z</dcterms:created>
  <dc:creator>openpyxl</dc:creator>
  <dc:description/>
  <dc:language>en-US</dc:language>
  <cp:lastModifiedBy/>
  <dcterms:modified xsi:type="dcterms:W3CDTF">2026-03-27T01:05:19Z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