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<sst xmlns="http://schemas.openxmlformats.org/spreadsheetml/2006/main" count="223" uniqueCount="170">
  <si>
    <t xml:space="preserve">ScheduleC.App</t>
  </si>
  <si>
    <t xml:space="preserve">Construction &amp; General Contractor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</si>
  <si>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</si>
  <si>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</si>
  <si>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</si>
  <si>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</si>
  <si>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</si>
  <si>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</si>
  <si>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</si>
  <si>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</si>
  <si>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</si>
  <si>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</si>
  <si>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</si>
  <si>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</si>
  <si>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</si>
  <si>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</si>
  <si>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</si>
  <si>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</si>
  <si>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</si>
  <si>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</si>
  <si>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</si>
  <si>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</si>
  <si>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</si>
  <si>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</si>
  <si>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Construction &amp; General Contractor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</si>
  <si>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</si>
  <si>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</si>
  <si>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</si>
  <si>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</si>
  <si>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</si>
  <si>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</si>
  <si>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</si>
  <si>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</si>
  <si>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</si>
  <si>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</si>
  <si>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</si>
  <si>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</si>
  <si>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</si>
  <si>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</si>
  <si>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</si>
  <si>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</si>
  <si>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</si>
  <si>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</si>
  <si>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</si>
  <si>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</si>
  <si>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Construction &amp; General Contractor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</si>
  <si>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</si>
  <si>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</si>
  <si>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</si>
  <si>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</si>
  <si>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</si>
  <si>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Project payments, progress billing, change orders, retainage released</t>
  </si>
  <si>
    <t xml:space="preserve">Returns &amp; Allowances</t>
  </si>
  <si>
    <t xml:space="preserve">Line 2</t>
  </si>
  <si>
    <t xml:space="preserve">Warranty work, callbacks</t>
  </si>
  <si>
    <t xml:space="preserve">Contract Labor</t>
  </si>
  <si>
    <t xml:space="preserve">Line 11</t>
  </si>
  <si>
    <t xml:space="preserve">Subcontractors (plumber, electrician, HVAC, drywall, framers, roofers)</t>
  </si>
  <si>
    <t xml:space="preserve">Supplies</t>
  </si>
  <si>
    <t xml:space="preserve">Line 22</t>
  </si>
  <si>
    <t xml:space="preserve">Lumber, concrete, nails, screws, fasteners, adhesives, tape</t>
  </si>
  <si>
    <t xml:space="preserve">Car &amp; Truck Expenses</t>
  </si>
  <si>
    <t xml:space="preserve">Line 9</t>
  </si>
  <si>
    <t xml:space="preserve">Gas for truck/trailer, vehicle maintenance, tires</t>
  </si>
  <si>
    <t xml:space="preserve">Insurance</t>
  </si>
  <si>
    <t xml:space="preserve">Line 15</t>
  </si>
  <si>
    <t xml:space="preserve">General liability, workers comp, builders risk, vehicle, bond premium</t>
  </si>
  <si>
    <t xml:space="preserve">Rent (Vehicles/Equipment)</t>
  </si>
  <si>
    <t xml:space="preserve">Line 20a</t>
  </si>
  <si>
    <t xml:space="preserve">Excavator rental, scaffolding, dumpster, portable toilet, crane</t>
  </si>
  <si>
    <t xml:space="preserve">Rent (Other)</t>
  </si>
  <si>
    <t xml:space="preserve">Line 20b</t>
  </si>
  <si>
    <t xml:space="preserve">Shop/yard rent, storage unit, office</t>
  </si>
  <si>
    <t xml:space="preserve">Repairs &amp; Maintenance</t>
  </si>
  <si>
    <t xml:space="preserve">Line 21</t>
  </si>
  <si>
    <t xml:space="preserve">Tool repair, vehicle maintenance, equipment servicing</t>
  </si>
  <si>
    <t xml:space="preserve">Advertising</t>
  </si>
  <si>
    <t xml:space="preserve">Line 8</t>
  </si>
  <si>
    <t xml:space="preserve">Google ads, HomeAdvisor, Angi, yard signs, website, truck wrap</t>
  </si>
  <si>
    <t xml:space="preserve">Office Expense</t>
  </si>
  <si>
    <t xml:space="preserve">Line 18</t>
  </si>
  <si>
    <t xml:space="preserve">Estimating software, Buildertrend, phone, printer</t>
  </si>
  <si>
    <t xml:space="preserve">Taxes &amp; Licenses</t>
  </si>
  <si>
    <t xml:space="preserve">Line 23</t>
  </si>
  <si>
    <t xml:space="preserve">Contractor license (CSLB), permits, business license, bond renewal</t>
  </si>
  <si>
    <t xml:space="preserve">Legal &amp; Professional</t>
  </si>
  <si>
    <t xml:space="preserve">Line 17</t>
  </si>
  <si>
    <t xml:space="preserve">Accountant, construction lawyer, lien services</t>
  </si>
  <si>
    <t xml:space="preserve">Utilities</t>
  </si>
  <si>
    <t xml:space="preserve">Line 25</t>
  </si>
  <si>
    <t xml:space="preserve">Phone, internet, job site utilities</t>
  </si>
  <si>
    <t xml:space="preserve">Travel</t>
  </si>
  <si>
    <t xml:space="preserve">Line 24a</t>
  </si>
  <si>
    <t xml:space="preserve">Travel to remote job sites, material pickup</t>
  </si>
  <si>
    <t xml:space="preserve">Meals (50%)</t>
  </si>
  <si>
    <t xml:space="preserve">Line 24b</t>
  </si>
  <si>
    <t xml:space="preserve">Crew meals on job site, client meetings (50%)</t>
  </si>
  <si>
    <t xml:space="preserve">Depreciation</t>
  </si>
  <si>
    <t xml:space="preserve">Line 13</t>
  </si>
  <si>
    <t xml:space="preserve">Truck, trailer, heavy equipment, tools (accountant calculates)</t>
  </si>
  <si>
    <t xml:space="preserve">Other Expenses</t>
  </si>
  <si>
    <t xml:space="preserve">Line 27</t>
  </si>
  <si>
    <t xml:space="preserve">Dump fees, porta-potty, safety gear, OSHA training, plan printing</t>
  </si>
  <si>
    <t xml:space="preserve">Personal (NOT Deductible)</t>
  </si>
  <si>
    <t xml:space="preserve">N/A</t>
  </si>
  <si>
    <t xml:space="preserve">Personal purchases, family expenses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</si>
  <si>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</si>
  <si>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</si>
  <si>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</si>
  <si>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</si>
  <si>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</si>
  <si>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</si>
  <si>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</si>
  <si>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</si>
  <si>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</si>
  <si>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</si>
  <si>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</si>
  <si>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Check deposit - Johnson kitchen remodel</t>
  </si>
  <si>
    <t xml:space="preserve">Check</t>
  </si>
  <si>
    <t xml:space="preserve">Example: delete this row</t>
  </si>
  <si>
    <t xml:space="preserve">01/12/25</t>
  </si>
  <si>
    <t xml:space="preserve">Home Depot - lumber and supplies</t>
  </si>
  <si>
    <t xml:space="preserve">Debit Card</t>
  </si>
  <si>
    <t xml:space="preserve">Johnson job</t>
  </si>
  <si>
    <t xml:space="preserve">Zelle to Mike's Plumbing</t>
  </si>
  <si>
    <t xml:space="preserve">Zelle</t>
  </si>
  <si>
    <t xml:space="preserve">Get W-9</t>
  </si>
  <si>
    <t xml:space="preserve">01/15/25</t>
  </si>
  <si>
    <t xml:space="preserve">ACME Equipment - excavator rental</t>
  </si>
  <si>
    <t xml:space="preserve">2-day rental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</si>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</sst>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32.8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23.8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104</v>
      </c>
      <c r="C24" s="28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108</v>
      </c>
    </row>
    <row r="2" customFormat="false" ht="35.0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109</v>
      </c>
    </row>
    <row r="5" customFormat="false" ht="15" hidden="false" customHeight="false" outlineLevel="0" collapsed="false">
      <c r="A5" s="17" t="s">
        <v>110</v>
      </c>
      <c r="B5" s="17" t="s">
        <v>111</v>
      </c>
      <c r="C5" s="17" t="s">
        <v>112</v>
      </c>
      <c r="D5" s="17" t="s">
        <v>113</v>
      </c>
      <c r="E5" s="17" t="s">
        <v>46</v>
      </c>
      <c r="F5" s="17" t="s">
        <v>114</v>
      </c>
      <c r="G5" s="17" t="s">
        <v>115</v>
      </c>
    </row>
    <row r="6" customFormat="false" ht="15" hidden="false" customHeight="false" outlineLevel="0" collapsed="false">
      <c r="A6" s="31" t="s">
        <v>116</v>
      </c>
      <c r="B6" s="32" t="s">
        <v>117</v>
      </c>
      <c r="C6" s="33" t="n">
        <v>15000</v>
      </c>
      <c r="D6" s="34"/>
      <c r="E6" s="32" t="s">
        <v>49</v>
      </c>
      <c r="F6" s="35" t="s">
        <v>118</v>
      </c>
      <c r="G6" s="36" t="s">
        <v>119</v>
      </c>
    </row>
    <row r="7" customFormat="false" ht="15" hidden="false" customHeight="false" outlineLevel="0" collapsed="false">
      <c r="A7" s="37" t="s">
        <v>120</v>
      </c>
      <c r="B7" s="38" t="s">
        <v>121</v>
      </c>
      <c r="C7" s="39"/>
      <c r="D7" s="40" t="n">
        <v>2850</v>
      </c>
      <c r="E7" s="38" t="s">
        <v>58</v>
      </c>
      <c r="F7" s="41" t="s">
        <v>122</v>
      </c>
      <c r="G7" s="42" t="s">
        <v>123</v>
      </c>
    </row>
    <row r="8" customFormat="false" ht="15" hidden="false" customHeight="false" outlineLevel="0" collapsed="false">
      <c r="A8" s="31" t="s">
        <v>120</v>
      </c>
      <c r="B8" s="32" t="s">
        <v>124</v>
      </c>
      <c r="C8" s="34"/>
      <c r="D8" s="33" t="n">
        <v>3500</v>
      </c>
      <c r="E8" s="32" t="s">
        <v>55</v>
      </c>
      <c r="F8" s="35" t="s">
        <v>125</v>
      </c>
      <c r="G8" s="36" t="s">
        <v>126</v>
      </c>
    </row>
    <row r="9" customFormat="false" ht="15" hidden="false" customHeight="false" outlineLevel="0" collapsed="false">
      <c r="A9" s="37" t="s">
        <v>127</v>
      </c>
      <c r="B9" s="38" t="s">
        <v>128</v>
      </c>
      <c r="C9" s="39"/>
      <c r="D9" s="40" t="n">
        <v>1200</v>
      </c>
      <c r="E9" s="38" t="s">
        <v>67</v>
      </c>
      <c r="F9" s="41" t="s">
        <v>118</v>
      </c>
      <c r="G9" s="42" t="s">
        <v>129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Categories!$A$5:$A$24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130</v>
      </c>
    </row>
    <row r="2" customFormat="false" ht="15" hidden="false" customHeight="false" outlineLevel="0" collapsed="false">
      <c r="A2" s="3" t="s">
        <v>131</v>
      </c>
    </row>
    <row r="3" customFormat="false" ht="23.85" hidden="false" customHeight="false" outlineLevel="0" collapsed="false">
      <c r="A3" s="45" t="s">
        <v>132</v>
      </c>
    </row>
    <row r="5" customFormat="false" ht="15" hidden="false" customHeight="false" outlineLevel="0" collapsed="false">
      <c r="A5" s="46" t="s">
        <v>133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134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135</v>
      </c>
      <c r="B8" s="49" t="s">
        <v>136</v>
      </c>
      <c r="C8" s="49" t="s">
        <v>47</v>
      </c>
    </row>
    <row r="9" customFormat="false" ht="15" hidden="false" customHeight="false" outlineLevel="0" collapsed="false">
      <c r="A9" s="18" t="s">
        <v>137</v>
      </c>
      <c r="B9" s="50" t="n">
        <f aca="false">SUMPRODUCT((Transactions!E6:E505="Income")*(Transactions!C6:C505))</f>
        <v>15000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138</v>
      </c>
      <c r="B11" s="52" t="n">
        <f aca="false">B9-B10</f>
        <v>15000</v>
      </c>
      <c r="C11" s="53" t="s">
        <v>139</v>
      </c>
    </row>
    <row r="13" customFormat="false" ht="15" hidden="false" customHeight="false" outlineLevel="0" collapsed="false">
      <c r="A13" s="54" t="s">
        <v>140</v>
      </c>
      <c r="B13" s="55" t="s">
        <v>136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3500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SUMPRODUCT((Transactions!E6:E505="Supplies")*(Transactions!D6:D505))</f>
        <v>2850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(Vehicles/Equipment)")*(Transactions!D6:D505))</f>
        <v>1200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SUMPRODUCT((Transactions!E6:E505="Repairs &amp; Maintenance")*(Transactions!D6:D505))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SUMPRODUCT((Transactions!E6:E505="Advertising")*(Transactions!D6:D505))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SUMPRODUCT((Transactions!E6:E505="Office Expense")*(Transactions!D6:D505))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SUMPRODUCT((Transactions!E6:E505="Taxes &amp; Licenses")*(Transactions!D6:D505))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SUMPRODUCT((Transactions!E6:E505="Legal &amp; Professional")*(Transactions!D6:D505))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SUMPRODUCT((Transactions!E6:E505="Travel")*(Transactions!D6:D505))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SUMPRODUCT((Transactions!E6:E505="Meals (50%)")*(Transactions!D6:D505))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SUMPRODUCT((Transactions!E6:E505="Depreciation")*(Transactions!D6:D505))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39" t="n">
        <f aca="false">SUMPRODUCT((Transactions!E6:E505="Other Expenses")*(Transactions!D6:D505))</f>
        <v>0</v>
      </c>
      <c r="C29" s="27" t="s">
        <v>101</v>
      </c>
    </row>
    <row r="30" customFormat="false" ht="15" hidden="false" customHeight="false" outlineLevel="0" collapsed="false">
      <c r="A30" s="56" t="s">
        <v>141</v>
      </c>
      <c r="B30" s="57" t="n">
        <f aca="false">SUM(B14:B29)</f>
        <v>7550</v>
      </c>
      <c r="C30" s="53" t="s">
        <v>142</v>
      </c>
    </row>
    <row r="32" customFormat="false" ht="20.85" hidden="false" customHeight="false" outlineLevel="0" collapsed="false">
      <c r="A32" s="58" t="s">
        <v>143</v>
      </c>
      <c r="B32" s="59" t="n">
        <f aca="false">B11-B30</f>
        <v>7450</v>
      </c>
      <c r="C32" s="60" t="s">
        <v>144</v>
      </c>
    </row>
    <row r="34" customFormat="false" ht="15" hidden="false" customHeight="false" outlineLevel="0" collapsed="false">
      <c r="A34" s="61" t="s">
        <v>145</v>
      </c>
      <c r="B34" s="62"/>
    </row>
    <row r="35" customFormat="false" ht="15" hidden="false" customHeight="false" outlineLevel="0" collapsed="false">
      <c r="A35" s="26" t="s">
        <v>146</v>
      </c>
      <c r="B35" s="39" t="n">
        <f aca="false">MAX(0,B32*0.9235*0.153)</f>
        <v>1052.651475</v>
      </c>
    </row>
    <row r="36" customFormat="false" ht="15" hidden="false" customHeight="false" outlineLevel="0" collapsed="false">
      <c r="A36" s="26" t="s">
        <v>147</v>
      </c>
      <c r="B36" s="39" t="n">
        <f aca="false">B35/2</f>
        <v>526.3257375</v>
      </c>
    </row>
    <row r="38" customFormat="false" ht="15" hidden="false" customHeight="false" outlineLevel="0" collapsed="false">
      <c r="A38" s="63" t="s">
        <v>148</v>
      </c>
      <c r="B38" s="29"/>
    </row>
    <row r="39" customFormat="false" ht="15" hidden="false" customHeight="false" outlineLevel="0" collapsed="false">
      <c r="A39" s="26" t="s">
        <v>149</v>
      </c>
      <c r="B39" s="39" t="n">
        <f aca="false">SUMPRODUCT((Transactions!E6:E505="Personal (NOT Deductible)")*(Transactions!D6:D505))</f>
        <v>0</v>
      </c>
    </row>
    <row r="40" customFormat="false" ht="15" hidden="false" customHeight="false" outlineLevel="0" collapsed="false">
      <c r="A40" s="26" t="s">
        <v>150</v>
      </c>
      <c r="B40" s="39" t="n">
        <f aca="false">SUMPRODUCT((Transactions!E6:E505="Transfer (NOT Income/Expense)")*(Transactions!C6:C505))+SUMPRODUCT((Transactions!E6:E505="Transfer (NOT Income/Expense)")*(Transactions!D6:D505))</f>
        <v>0</v>
      </c>
    </row>
    <row r="43" customFormat="false" ht="29.85" hidden="false" customHeight="false" outlineLevel="0" collapsed="false">
      <c r="A43" s="64" t="s">
        <v>151</v>
      </c>
      <c r="B43" s="9"/>
      <c r="C43" s="9"/>
    </row>
    <row r="44" customFormat="false" ht="23.85" hidden="false" customHeight="false" outlineLevel="0" collapsed="false">
      <c r="A44" s="65" t="s">
        <v>152</v>
      </c>
      <c r="B44" s="9"/>
      <c r="C44" s="9"/>
    </row>
    <row r="45" customFormat="false" ht="41.75" hidden="false" customHeight="false" outlineLevel="0" collapsed="false">
      <c r="A45" s="13" t="s">
        <v>153</v>
      </c>
      <c r="B45" s="9"/>
      <c r="C45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154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155</v>
      </c>
    </row>
    <row r="5" customFormat="false" ht="15" hidden="false" customHeight="false" outlineLevel="0" collapsed="false">
      <c r="A5" s="22"/>
      <c r="B5" s="17" t="s">
        <v>156</v>
      </c>
      <c r="C5" s="17" t="s">
        <v>157</v>
      </c>
      <c r="D5" s="17" t="s">
        <v>158</v>
      </c>
      <c r="E5" s="17" t="s">
        <v>159</v>
      </c>
      <c r="F5" s="17" t="s">
        <v>160</v>
      </c>
      <c r="G5" s="17" t="s">
        <v>161</v>
      </c>
      <c r="H5" s="17" t="s">
        <v>162</v>
      </c>
      <c r="I5" s="17" t="s">
        <v>163</v>
      </c>
      <c r="J5" s="17" t="s">
        <v>164</v>
      </c>
      <c r="K5" s="17" t="s">
        <v>165</v>
      </c>
      <c r="L5" s="17" t="s">
        <v>166</v>
      </c>
      <c r="M5" s="17" t="s">
        <v>167</v>
      </c>
      <c r="N5" s="66" t="s">
        <v>168</v>
      </c>
    </row>
    <row r="6" customFormat="false" ht="15" hidden="false" customHeight="false" outlineLevel="0" collapsed="false">
      <c r="A6" s="67" t="s">
        <v>135</v>
      </c>
      <c r="B6" s="39" t="n">
        <f aca="false">SUMPRODUCT((MONTH(Transactions!A6:A505)=1)*(Transactions!E6:E505="Income")*(Transactions!C6:C505))</f>
        <v>15000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15000</v>
      </c>
    </row>
    <row r="7" customFormat="false" ht="15" hidden="false" customHeight="false" outlineLevel="0" collapsed="false">
      <c r="A7" s="68" t="s">
        <v>140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7550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7550</v>
      </c>
    </row>
    <row r="8" customFormat="false" ht="15" hidden="false" customHeight="false" outlineLevel="0" collapsed="false">
      <c r="A8" s="51" t="s">
        <v>169</v>
      </c>
      <c r="B8" s="52" t="n">
        <f aca="false">B6-B7</f>
        <v>7450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7450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2026-03-27T00:36:59Z</dcterms:created>
  <dc:creator>openpyxl</dc:creator>
  <dc:description/>
  <dc:language>en-US</dc:language>
  <cp:lastModifiedBy/>
  <dcterms:modified xsi:type="dcterms:W3CDTF">2026-03-27T00:36:59Z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