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<sst xmlns="http://schemas.openxmlformats.org/spreadsheetml/2006/main" count="223" uniqueCount="170">
  <si>
    <t xml:space="preserve">ScheduleC.App</t>
  </si>
  <si>
    <t xml:space="preserve">Cleaning Service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</si>
  <si>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</si>
  <si>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</si>
  <si>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</si>
  <si>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</si>
  <si>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</si>
  <si>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</si>
  <si>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</si>
  <si>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</si>
  <si>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</si>
  <si>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</si>
  <si>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</si>
  <si>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</si>
  <si>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</si>
  <si>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</si>
  <si>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</si>
  <si>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</si>
  <si>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</si>
  <si>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</si>
  <si>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</si>
  <si>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</si>
  <si>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</si>
  <si>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</si>
  <si>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Cleaning Service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</si>
  <si>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</si>
  <si>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</si>
  <si>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</si>
  <si>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</si>
  <si>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</si>
  <si>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</si>
  <si>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</si>
  <si>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</si>
  <si>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</si>
  <si>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</si>
  <si>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</si>
  <si>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</si>
  <si>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</si>
  <si>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</si>
  <si>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</si>
  <si>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</si>
  <si>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</si>
  <si>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</si>
  <si>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</si>
  <si>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</si>
  <si>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Cleaning Service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</si>
  <si>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</si>
  <si>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</si>
  <si>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</si>
  <si>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</si>
  <si>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</si>
  <si>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Customer payments, recurring cleaning contracts, one-time deep cleans</t>
  </si>
  <si>
    <t xml:space="preserve">Returns &amp; Allowances</t>
  </si>
  <si>
    <t xml:space="preserve">Line 2</t>
  </si>
  <si>
    <t xml:space="preserve">Refunds to customers</t>
  </si>
  <si>
    <t xml:space="preserve">Contract Labor</t>
  </si>
  <si>
    <t xml:space="preserve">Line 11</t>
  </si>
  <si>
    <t xml:space="preserve">Payments to cleaning helpers, subcontractors</t>
  </si>
  <si>
    <t xml:space="preserve">Supplies</t>
  </si>
  <si>
    <t xml:space="preserve">Line 22</t>
  </si>
  <si>
    <t xml:space="preserve">Cleaning solutions, rags, mops, buckets, gloves, trash bags, paper towels</t>
  </si>
  <si>
    <t xml:space="preserve">Car &amp; Truck Expenses</t>
  </si>
  <si>
    <t xml:space="preserve">Line 9</t>
  </si>
  <si>
    <t xml:space="preserve">Gas driving to jobs, vehicle maintenance</t>
  </si>
  <si>
    <t xml:space="preserve">Insurance</t>
  </si>
  <si>
    <t xml:space="preserve">Line 15</t>
  </si>
  <si>
    <t xml:space="preserve">General liability, bonding, workers comp, vehicle insurance</t>
  </si>
  <si>
    <t xml:space="preserve">Advertising</t>
  </si>
  <si>
    <t xml:space="preserve">Line 8</t>
  </si>
  <si>
    <t xml:space="preserve">Business cards, flyers, Google ads, Yelp, Thumbtack, website</t>
  </si>
  <si>
    <t xml:space="preserve">Office Expense</t>
  </si>
  <si>
    <t xml:space="preserve">Line 18</t>
  </si>
  <si>
    <t xml:space="preserve">Phone, scheduling app (Jobber, Housecall Pro), invoicing software</t>
  </si>
  <si>
    <t xml:space="preserve">Rent (Vehicles/Equipment)</t>
  </si>
  <si>
    <t xml:space="preserve">Line 20a</t>
  </si>
  <si>
    <t xml:space="preserve">Equipment rental (carpet cleaner, floor buffer)</t>
  </si>
  <si>
    <t xml:space="preserve">Repairs &amp; Maintenance</t>
  </si>
  <si>
    <t xml:space="preserve">Line 21</t>
  </si>
  <si>
    <t xml:space="preserve">Vacuum repair, equipment maintenance</t>
  </si>
  <si>
    <t xml:space="preserve">Legal &amp; Professional</t>
  </si>
  <si>
    <t xml:space="preserve">Line 17</t>
  </si>
  <si>
    <t xml:space="preserve">Accountant, tax prep, lawyer</t>
  </si>
  <si>
    <t xml:space="preserve">Taxes &amp; Licenses</t>
  </si>
  <si>
    <t xml:space="preserve">Line 23</t>
  </si>
  <si>
    <t xml:space="preserve">Business license, city permits</t>
  </si>
  <si>
    <t xml:space="preserve">Utilities</t>
  </si>
  <si>
    <t xml:space="preserve">Line 25</t>
  </si>
  <si>
    <t xml:space="preserve">Phone bill (business portion), internet</t>
  </si>
  <si>
    <t xml:space="preserve">Travel</t>
  </si>
  <si>
    <t xml:space="preserve">Line 24a</t>
  </si>
  <si>
    <t xml:space="preserve">Tolls, parking</t>
  </si>
  <si>
    <t xml:space="preserve">Meals (50%)</t>
  </si>
  <si>
    <t xml:space="preserve">Line 24b</t>
  </si>
  <si>
    <t xml:space="preserve">Meals between jobs (50% deductible)</t>
  </si>
  <si>
    <t xml:space="preserve">Depreciation</t>
  </si>
  <si>
    <t xml:space="preserve">Line 13</t>
  </si>
  <si>
    <t xml:space="preserve">Vacuum, carpet cleaner, vehicle (accountant calculates)</t>
  </si>
  <si>
    <t xml:space="preserve">Other Expenses</t>
  </si>
  <si>
    <t xml:space="preserve">Line 27</t>
  </si>
  <si>
    <t xml:space="preserve">Uniforms, laundry, key copies, background check, training</t>
  </si>
  <si>
    <t xml:space="preserve">Personal (NOT Deductible)</t>
  </si>
  <si>
    <t xml:space="preserve">N/A</t>
  </si>
  <si>
    <t xml:space="preserve">Personal groceries, clothing, entertainment</t>
  </si>
  <si>
    <t xml:space="preserve">Transfer (NOT Income/Expense)</t>
  </si>
  <si>
    <t xml:space="preserve">Moving money between your own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</si>
  <si>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</si>
  <si>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</si>
  <si>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</si>
  <si>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</si>
  <si>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</si>
  <si>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</si>
  <si>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</si>
  <si>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</si>
  <si>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01/08/25</t>
  </si>
  <si>
    <t xml:space="preserve">Zelle from Smith Family - weekly clean</t>
  </si>
  <si>
    <t xml:space="preserve">Zelle</t>
  </si>
  <si>
    <t xml:space="preserve">Example: delete this row</t>
  </si>
  <si>
    <t xml:space="preserve">01/10/25</t>
  </si>
  <si>
    <t xml:space="preserve">Costco - cleaning supplies bulk</t>
  </si>
  <si>
    <t xml:space="preserve">Debit Card</t>
  </si>
  <si>
    <t xml:space="preserve">Monthly restock</t>
  </si>
  <si>
    <t xml:space="preserve">Chevron Gas</t>
  </si>
  <si>
    <t xml:space="preserve">Example row - delete me</t>
  </si>
  <si>
    <t xml:space="preserve">01/12/25</t>
  </si>
  <si>
    <t xml:space="preserve">Zelle to Ana - cleaning helper</t>
  </si>
  <si>
    <t xml:space="preserve">Get W-9</t>
  </si>
  <si>
    <t xml:space="preserve">01/15/25</t>
  </si>
  <si>
    <t xml:space="preserve">Thumbtack Pro subscription</t>
  </si>
  <si>
    <t xml:space="preserve">Credit Card</t>
  </si>
  <si>
    <t xml:space="preserve">Lead generation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</si>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</sst>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9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18" t="s">
        <v>100</v>
      </c>
      <c r="B22" s="27" t="s">
        <v>101</v>
      </c>
      <c r="C22" s="28" t="s">
        <v>102</v>
      </c>
    </row>
    <row r="23" customFormat="false" ht="15" hidden="false" customHeight="false" outlineLevel="0" collapsed="false">
      <c r="A23" s="23" t="s">
        <v>103</v>
      </c>
      <c r="B23" s="24" t="s">
        <v>101</v>
      </c>
      <c r="C23" s="25" t="s">
        <v>104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105</v>
      </c>
    </row>
    <row r="2" customFormat="false" ht="1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106</v>
      </c>
    </row>
    <row r="5" customFormat="false" ht="15" hidden="false" customHeight="false" outlineLevel="0" collapsed="false">
      <c r="A5" s="17" t="s">
        <v>107</v>
      </c>
      <c r="B5" s="17" t="s">
        <v>108</v>
      </c>
      <c r="C5" s="17" t="s">
        <v>109</v>
      </c>
      <c r="D5" s="17" t="s">
        <v>110</v>
      </c>
      <c r="E5" s="17" t="s">
        <v>46</v>
      </c>
      <c r="F5" s="17" t="s">
        <v>111</v>
      </c>
      <c r="G5" s="17" t="s">
        <v>112</v>
      </c>
    </row>
    <row r="6" customFormat="false" ht="15" hidden="false" customHeight="false" outlineLevel="0" collapsed="false">
      <c r="A6" s="31" t="s">
        <v>113</v>
      </c>
      <c r="B6" s="32" t="s">
        <v>114</v>
      </c>
      <c r="C6" s="33" t="n">
        <v>175</v>
      </c>
      <c r="D6" s="34"/>
      <c r="E6" s="32" t="s">
        <v>49</v>
      </c>
      <c r="F6" s="35" t="s">
        <v>115</v>
      </c>
      <c r="G6" s="36" t="s">
        <v>116</v>
      </c>
    </row>
    <row r="7" customFormat="false" ht="15" hidden="false" customHeight="false" outlineLevel="0" collapsed="false">
      <c r="A7" s="37" t="s">
        <v>117</v>
      </c>
      <c r="B7" s="38" t="s">
        <v>118</v>
      </c>
      <c r="C7" s="39"/>
      <c r="D7" s="40" t="n">
        <v>89.5</v>
      </c>
      <c r="E7" s="38" t="s">
        <v>58</v>
      </c>
      <c r="F7" s="41" t="s">
        <v>119</v>
      </c>
      <c r="G7" s="42" t="s">
        <v>120</v>
      </c>
    </row>
    <row r="8" customFormat="false" ht="15" hidden="false" customHeight="false" outlineLevel="0" collapsed="false">
      <c r="A8" s="31" t="s">
        <v>117</v>
      </c>
      <c r="B8" s="32" t="s">
        <v>121</v>
      </c>
      <c r="C8" s="34"/>
      <c r="D8" s="33" t="n">
        <v>45</v>
      </c>
      <c r="E8" s="32" t="s">
        <v>61</v>
      </c>
      <c r="F8" s="35" t="s">
        <v>119</v>
      </c>
      <c r="G8" s="36" t="s">
        <v>122</v>
      </c>
    </row>
    <row r="9" customFormat="false" ht="15" hidden="false" customHeight="false" outlineLevel="0" collapsed="false">
      <c r="A9" s="37" t="s">
        <v>123</v>
      </c>
      <c r="B9" s="38" t="s">
        <v>124</v>
      </c>
      <c r="C9" s="39"/>
      <c r="D9" s="40" t="n">
        <v>150</v>
      </c>
      <c r="E9" s="38" t="s">
        <v>55</v>
      </c>
      <c r="F9" s="41" t="s">
        <v>115</v>
      </c>
      <c r="G9" s="42" t="s">
        <v>125</v>
      </c>
    </row>
    <row r="10" customFormat="false" ht="15" hidden="false" customHeight="false" outlineLevel="0" collapsed="false">
      <c r="A10" s="31" t="s">
        <v>126</v>
      </c>
      <c r="B10" s="32" t="s">
        <v>127</v>
      </c>
      <c r="C10" s="34"/>
      <c r="D10" s="33" t="n">
        <v>49.99</v>
      </c>
      <c r="E10" s="32" t="s">
        <v>67</v>
      </c>
      <c r="F10" s="35" t="s">
        <v>128</v>
      </c>
      <c r="G10" s="36" t="s">
        <v>129</v>
      </c>
    </row>
    <row r="11" customFormat="false" ht="15" hidden="false" customHeight="false" outlineLevel="0" collapsed="false">
      <c r="A11" s="43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4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3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4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3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4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3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4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3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4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3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4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3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4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3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4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3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4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3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4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3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4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3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4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3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4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3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4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3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4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3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4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3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4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3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4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3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4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3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4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3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4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3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4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3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4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3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4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3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4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3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4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3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4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3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4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3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4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3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4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3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4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3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4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3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4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3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4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3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4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3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4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3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4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3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4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3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4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3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4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3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4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3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4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3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4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3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4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3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4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3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4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3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4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3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4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3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4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3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4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3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4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3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4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3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4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3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4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3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4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3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4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3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4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3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4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3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4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3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4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3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4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3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4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3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4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3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4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3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4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3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4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3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4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3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4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3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4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3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4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3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4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3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4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3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4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3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4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3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4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3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4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3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4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3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4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3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4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3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4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3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4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3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4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3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4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3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4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3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4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3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4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3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4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3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4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3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4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3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4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3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4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3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4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3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4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3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4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3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4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3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4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3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4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3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4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3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4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3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4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3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4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3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4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3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4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3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4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3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4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3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4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3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4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3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4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3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4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3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4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3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4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3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4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3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4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3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4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3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4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3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4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3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4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3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4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3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4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3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4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3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4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3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4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3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4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3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4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3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4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3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4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3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4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3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4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3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4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3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4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3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4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3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4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3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4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3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4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3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4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3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4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3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4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3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4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3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4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3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4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3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4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3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4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3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4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3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4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3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4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3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4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3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4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3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4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3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4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3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4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3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4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3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4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3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4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3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4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3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4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3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4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3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4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3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4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3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4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3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4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3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4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3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4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3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4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3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4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3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4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3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4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3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4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3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4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3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4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3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4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3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4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3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4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3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4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3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4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3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4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3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4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3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4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3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4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3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4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3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4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3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4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3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4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3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4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3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4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3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4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3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4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3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4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3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4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3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4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3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4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3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4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3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4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3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4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3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4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3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4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3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4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3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4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3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4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3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4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3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4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3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4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3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4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3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4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3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4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3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4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3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4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3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4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3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4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3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4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3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4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3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4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3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4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3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4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3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4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3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4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3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4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3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4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3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4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3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4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3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4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3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4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3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4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3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4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3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4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3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4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3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4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3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4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3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4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3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4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3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4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3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4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3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4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3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4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3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4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3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4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3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4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3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4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3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4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3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4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3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4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3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4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3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4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3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4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3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4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3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4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3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4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3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4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3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Categories!$A$5:$A$23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130</v>
      </c>
    </row>
    <row r="2" customFormat="false" ht="15" hidden="false" customHeight="false" outlineLevel="0" collapsed="false">
      <c r="A2" s="3" t="s">
        <v>131</v>
      </c>
    </row>
    <row r="3" customFormat="false" ht="23.85" hidden="false" customHeight="false" outlineLevel="0" collapsed="false">
      <c r="A3" s="45" t="s">
        <v>132</v>
      </c>
    </row>
    <row r="5" customFormat="false" ht="15" hidden="false" customHeight="false" outlineLevel="0" collapsed="false">
      <c r="A5" s="46" t="s">
        <v>133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134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135</v>
      </c>
      <c r="B8" s="49" t="s">
        <v>136</v>
      </c>
      <c r="C8" s="49" t="s">
        <v>47</v>
      </c>
    </row>
    <row r="9" customFormat="false" ht="15" hidden="false" customHeight="false" outlineLevel="0" collapsed="false">
      <c r="A9" s="18" t="s">
        <v>137</v>
      </c>
      <c r="B9" s="50" t="n">
        <f aca="false">SUMPRODUCT((Transactions!E6:E505="Income")*(Transactions!C6:C505))</f>
        <v>175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138</v>
      </c>
      <c r="B11" s="52" t="n">
        <f aca="false">B9-B10</f>
        <v>175</v>
      </c>
      <c r="C11" s="53" t="s">
        <v>139</v>
      </c>
    </row>
    <row r="13" customFormat="false" ht="15" hidden="false" customHeight="false" outlineLevel="0" collapsed="false">
      <c r="A13" s="54" t="s">
        <v>140</v>
      </c>
      <c r="B13" s="55" t="s">
        <v>136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SUMPRODUCT((Transactions!E6:E505="Contract Labor")*(Transactions!D6:D505))</f>
        <v>150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SUMPRODUCT((Transactions!E6:E505="Supplies")*(Transactions!D6:D505))</f>
        <v>89.5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SUMPRODUCT((Transactions!E6:E505="Car &amp; Truck Expenses")*(Transactions!D6:D505))</f>
        <v>45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SUMPRODUCT((Transactions!E6:E505="Insurance")*(Transactions!D6:D505))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SUMPRODUCT((Transactions!E6:E505="Advertising")*(Transactions!D6:D505))</f>
        <v>49.99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SUMPRODUCT((Transactions!E6:E505="Office Expense")*(Transactions!D6:D505))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SUMPRODUCT((Transactions!E6:E505="Rent (Vehicles/Equipment)")*(Transactions!D6:D505))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SUMPRODUCT((Transactions!E6:E505="Repairs &amp; Maintenance")*(Transactions!D6:D505))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SUMPRODUCT((Transactions!E6:E505="Legal &amp; Professional")*(Transactions!D6:D505))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SUMPRODUCT((Transactions!E6:E505="Taxes &amp; Licenses")*(Transactions!D6:D505))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SUMPRODUCT((Transactions!E6:E505="Utilities")*(Transactions!D6:D505))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SUMPRODUCT((Transactions!E6:E505="Travel")*(Transactions!D6:D505))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SUMPRODUCT((Transactions!E6:E505="Meals (50%)")*(Transactions!D6:D505))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39" t="n">
        <f aca="false">SUMPRODUCT((Transactions!E6:E505="Depreciation")*(Transactions!D6:D505))</f>
        <v>0</v>
      </c>
      <c r="C27" s="27" t="s">
        <v>95</v>
      </c>
    </row>
    <row r="28" customFormat="false" ht="15" hidden="false" customHeight="false" outlineLevel="0" collapsed="false">
      <c r="A28" s="29" t="s">
        <v>97</v>
      </c>
      <c r="B28" s="34" t="n">
        <f aca="false">SUMPRODUCT((Transactions!E6:E505="Other Expenses")*(Transactions!D6:D505))</f>
        <v>0</v>
      </c>
      <c r="C28" s="24" t="s">
        <v>98</v>
      </c>
    </row>
    <row r="29" customFormat="false" ht="15" hidden="false" customHeight="false" outlineLevel="0" collapsed="false">
      <c r="A29" s="56" t="s">
        <v>141</v>
      </c>
      <c r="B29" s="57" t="n">
        <f aca="false">SUM(B14:B28)</f>
        <v>334.49</v>
      </c>
      <c r="C29" s="53" t="s">
        <v>142</v>
      </c>
    </row>
    <row r="31" customFormat="false" ht="20.85" hidden="false" customHeight="false" outlineLevel="0" collapsed="false">
      <c r="A31" s="58" t="s">
        <v>143</v>
      </c>
      <c r="B31" s="59" t="n">
        <f aca="false">B11-B29</f>
        <v>-159.49</v>
      </c>
      <c r="C31" s="60" t="s">
        <v>144</v>
      </c>
    </row>
    <row r="33" customFormat="false" ht="15" hidden="false" customHeight="false" outlineLevel="0" collapsed="false">
      <c r="A33" s="61" t="s">
        <v>145</v>
      </c>
      <c r="B33" s="62"/>
    </row>
    <row r="34" customFormat="false" ht="15" hidden="false" customHeight="false" outlineLevel="0" collapsed="false">
      <c r="A34" s="26" t="s">
        <v>146</v>
      </c>
      <c r="B34" s="39" t="n">
        <f aca="false">MAX(0,B31*0.9235*0.153)</f>
        <v>0</v>
      </c>
    </row>
    <row r="35" customFormat="false" ht="15" hidden="false" customHeight="false" outlineLevel="0" collapsed="false">
      <c r="A35" s="26" t="s">
        <v>147</v>
      </c>
      <c r="B35" s="39" t="n">
        <f aca="false">B34/2</f>
        <v>0</v>
      </c>
    </row>
    <row r="37" customFormat="false" ht="15" hidden="false" customHeight="false" outlineLevel="0" collapsed="false">
      <c r="A37" s="63" t="s">
        <v>148</v>
      </c>
      <c r="B37" s="29"/>
    </row>
    <row r="38" customFormat="false" ht="15" hidden="false" customHeight="false" outlineLevel="0" collapsed="false">
      <c r="A38" s="26" t="s">
        <v>149</v>
      </c>
      <c r="B38" s="39" t="n">
        <f aca="false">SUMPRODUCT((Transactions!E6:E505="Personal (NOT Deductible)")*(Transactions!D6:D505))</f>
        <v>0</v>
      </c>
    </row>
    <row r="39" customFormat="false" ht="15" hidden="false" customHeight="false" outlineLevel="0" collapsed="false">
      <c r="A39" s="26" t="s">
        <v>150</v>
      </c>
      <c r="B39" s="39" t="n">
        <f aca="false">SUMPRODUCT((Transactions!E6:E505="Transfer (NOT Income/Expense)")*(Transactions!C6:C505))+SUMPRODUCT((Transactions!E6:E505="Transfer (NOT Income/Expense)")*(Transactions!D6:D505))</f>
        <v>0</v>
      </c>
    </row>
    <row r="42" customFormat="false" ht="29.85" hidden="false" customHeight="false" outlineLevel="0" collapsed="false">
      <c r="A42" s="64" t="s">
        <v>151</v>
      </c>
      <c r="B42" s="9"/>
      <c r="C42" s="9"/>
    </row>
    <row r="43" customFormat="false" ht="23.85" hidden="false" customHeight="false" outlineLevel="0" collapsed="false">
      <c r="A43" s="65" t="s">
        <v>152</v>
      </c>
      <c r="B43" s="9"/>
      <c r="C43" s="9"/>
    </row>
    <row r="44" customFormat="false" ht="41.75" hidden="false" customHeight="false" outlineLevel="0" collapsed="false">
      <c r="A44" s="13" t="s">
        <v>153</v>
      </c>
      <c r="B44" s="9"/>
      <c r="C4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154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155</v>
      </c>
    </row>
    <row r="5" customFormat="false" ht="15" hidden="false" customHeight="false" outlineLevel="0" collapsed="false">
      <c r="A5" s="22"/>
      <c r="B5" s="17" t="s">
        <v>156</v>
      </c>
      <c r="C5" s="17" t="s">
        <v>157</v>
      </c>
      <c r="D5" s="17" t="s">
        <v>158</v>
      </c>
      <c r="E5" s="17" t="s">
        <v>159</v>
      </c>
      <c r="F5" s="17" t="s">
        <v>160</v>
      </c>
      <c r="G5" s="17" t="s">
        <v>161</v>
      </c>
      <c r="H5" s="17" t="s">
        <v>162</v>
      </c>
      <c r="I5" s="17" t="s">
        <v>163</v>
      </c>
      <c r="J5" s="17" t="s">
        <v>164</v>
      </c>
      <c r="K5" s="17" t="s">
        <v>165</v>
      </c>
      <c r="L5" s="17" t="s">
        <v>166</v>
      </c>
      <c r="M5" s="17" t="s">
        <v>167</v>
      </c>
      <c r="N5" s="66" t="s">
        <v>168</v>
      </c>
    </row>
    <row r="6" customFormat="false" ht="15" hidden="false" customHeight="false" outlineLevel="0" collapsed="false">
      <c r="A6" s="67" t="s">
        <v>135</v>
      </c>
      <c r="B6" s="39" t="n">
        <f aca="false">SUMPRODUCT((MONTH(Transactions!A6:A505)=1)*(Transactions!E6:E505="Income")*(Transactions!C6:C505))</f>
        <v>175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175</v>
      </c>
    </row>
    <row r="7" customFormat="false" ht="15" hidden="false" customHeight="false" outlineLevel="0" collapsed="false">
      <c r="A7" s="68" t="s">
        <v>140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334.49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334.49</v>
      </c>
    </row>
    <row r="8" customFormat="false" ht="15" hidden="false" customHeight="false" outlineLevel="0" collapsed="false">
      <c r="A8" s="51" t="s">
        <v>169</v>
      </c>
      <c r="B8" s="52" t="n">
        <f aca="false">B6-B7</f>
        <v>-159.49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-159.49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2026-03-27T00:36:55Z</dcterms:created>
  <dc:creator>openpyxl</dc:creator>
  <dc:description/>
  <dc:language>en-US</dc:language>
  <cp:lastModifiedBy/>
  <dcterms:modified xsi:type="dcterms:W3CDTF">2026-03-27T00:36:56Z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